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14145" tabRatio="264" activeTab="0"/>
  </bookViews>
  <sheets>
    <sheet name="LED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<sst xmlns="http://schemas.openxmlformats.org/spreadsheetml/2006/main" count="53" uniqueCount="41">
  <si>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7SEG LED SEGMENT</t>
  </si>
  <si>
    <t>A</t>
  </si>
  <si>
    <t>B</t>
  </si>
  <si>
    <t>C</t>
  </si>
  <si>
    <t>D</t>
  </si>
  <si>
    <t>E</t>
  </si>
  <si>
    <t>F</t>
  </si>
  <si>
    <t>G</t>
  </si>
  <si>
    <t>DP</t>
  </si>
  <si>
    <t>表示する値</t>
  </si>
  <si>
    <t>U</t>
  </si>
  <si>
    <t>L</t>
  </si>
  <si>
    <t>P</t>
  </si>
  <si>
    <t>Y</t>
  </si>
  <si>
    <t>r</t>
  </si>
  <si>
    <t>BIT位置</t>
  </si>
  <si>
    <t>const Digit_@1 = $@2</t>
  </si>
  <si>
    <t>HEXCODE</t>
  </si>
  <si>
    <t>TEST</t>
  </si>
  <si>
    <t>A</t>
  </si>
  <si>
    <t>B</t>
  </si>
  <si>
    <t>C</t>
  </si>
  <si>
    <t>D</t>
  </si>
  <si>
    <t>G</t>
  </si>
  <si>
    <t>E</t>
  </si>
  <si>
    <t>F</t>
  </si>
  <si>
    <t>DP</t>
  </si>
  <si>
    <t>K-Common</t>
  </si>
  <si>
    <t>A-Common</t>
  </si>
  <si>
    <t>n</t>
  </si>
  <si>
    <t>d</t>
  </si>
  <si>
    <t>1:ON  Blank:OFF</t>
  </si>
  <si>
    <t>t</t>
  </si>
  <si>
    <t>b</t>
  </si>
  <si>
    <t>l</t>
  </si>
  <si>
    <t>N</t>
  </si>
  <si>
    <t>o</t>
  </si>
  <si>
    <t>S</t>
  </si>
  <si>
    <t>US</t>
  </si>
  <si>
    <t>MINUS</t>
  </si>
  <si>
    <t>DP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</si>
</sst>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MS P ゴシック"/>
      <family val="3"/>
    </font>
    <font>
      <sz val="10"/>
      <name val="Arial"/>
      <family val="2"/>
    </font>
    <font>
      <sz val="6"/>
      <name val="MS P ゴシック"/>
      <family val="3"/>
    </font>
    <font>
      <sz val="10"/>
      <name val="ＭＳ ゴシック"/>
      <family val="3"/>
    </font>
    <font>
      <sz val="10"/>
      <color indexed="9"/>
      <name val="ＭＳ ゴシック"/>
      <family val="3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42</xdr:row>
      <xdr:rowOff>19050</xdr:rowOff>
    </xdr:from>
    <xdr:to>
      <xdr:col>11</xdr:col>
      <xdr:colOff>619125</xdr:colOff>
      <xdr:row>46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419350" y="6467475"/>
          <a:ext cx="1724025" cy="762000"/>
        </a:xfrm>
        <a:prstGeom prst="wedgeRoundRectCallout">
          <a:avLst>
            <a:gd name="adj1" fmla="val -39310"/>
            <a:gd name="adj2" fmla="val -66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P ゴシック"/>
              <a:ea typeface="MS P ゴシック"/>
              <a:cs typeface="MS P ゴシック"/>
            </a:rPr>
            <a:t>新しくフォントを作ったときはここに書き込む</a:t>
          </a:r>
        </a:p>
      </xdr:txBody>
    </xdr:sp>
    <xdr:clientData/>
  </xdr:twoCellAnchor>
  <xdr:twoCellAnchor>
    <xdr:from>
      <xdr:col>12</xdr:col>
      <xdr:colOff>438150</xdr:colOff>
      <xdr:row>42</xdr:row>
      <xdr:rowOff>114300</xdr:rowOff>
    </xdr:from>
    <xdr:to>
      <xdr:col>17</xdr:col>
      <xdr:colOff>0</xdr:colOff>
      <xdr:row>48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629150" y="6562725"/>
          <a:ext cx="1743075" cy="895350"/>
        </a:xfrm>
        <a:prstGeom prst="wedgeRoundRectCallout">
          <a:avLst>
            <a:gd name="adj1" fmla="val -58175"/>
            <a:gd name="adj2" fmla="val -73597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P ゴシック"/>
              <a:ea typeface="MS P ゴシック"/>
              <a:cs typeface="MS P ゴシック"/>
            </a:rPr>
            <a:t>ここに１を入力すると、そのHEXCODEに対応するセグメントが点灯します</a:t>
          </a:r>
        </a:p>
      </xdr:txBody>
    </xdr:sp>
    <xdr:clientData/>
  </xdr:twoCellAnchor>
  <xdr:twoCellAnchor>
    <xdr:from>
      <xdr:col>18</xdr:col>
      <xdr:colOff>0</xdr:colOff>
      <xdr:row>44</xdr:row>
      <xdr:rowOff>28575</xdr:rowOff>
    </xdr:from>
    <xdr:to>
      <xdr:col>19</xdr:col>
      <xdr:colOff>1552575</xdr:colOff>
      <xdr:row>49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6705600" y="6800850"/>
          <a:ext cx="1733550" cy="904875"/>
        </a:xfrm>
        <a:prstGeom prst="wedgeRoundRectCallout">
          <a:avLst>
            <a:gd name="adj1" fmla="val -3458"/>
            <a:gd name="adj2" fmla="val -10056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P ゴシック"/>
              <a:ea typeface="MS P ゴシック"/>
              <a:cs typeface="MS P ゴシック"/>
            </a:rPr>
            <a:t>出力を１にすると点灯する場合はこっちの定義を使います</a:t>
          </a:r>
        </a:p>
      </xdr:txBody>
    </xdr:sp>
    <xdr:clientData/>
  </xdr:twoCellAnchor>
  <xdr:twoCellAnchor>
    <xdr:from>
      <xdr:col>19</xdr:col>
      <xdr:colOff>1638300</xdr:colOff>
      <xdr:row>43</xdr:row>
      <xdr:rowOff>142875</xdr:rowOff>
    </xdr:from>
    <xdr:to>
      <xdr:col>21</xdr:col>
      <xdr:colOff>1476375</xdr:colOff>
      <xdr:row>49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8524875" y="6753225"/>
          <a:ext cx="1990725" cy="895350"/>
        </a:xfrm>
        <a:prstGeom prst="wedgeRoundRectCallout">
          <a:avLst>
            <a:gd name="adj1" fmla="val -11634"/>
            <a:gd name="adj2" fmla="val -9831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P ゴシック"/>
              <a:ea typeface="MS P ゴシック"/>
              <a:cs typeface="MS P ゴシック"/>
            </a:rPr>
            <a:t>出力を０にすると点灯する場合はこっちの定義を使います</a:t>
          </a:r>
        </a:p>
      </xdr:txBody>
    </xdr:sp>
    <xdr:clientData/>
  </xdr:twoCellAnchor>
  <xdr:twoCellAnchor>
    <xdr:from>
      <xdr:col>9</xdr:col>
      <xdr:colOff>104775</xdr:colOff>
      <xdr:row>0</xdr:row>
      <xdr:rowOff>9525</xdr:rowOff>
    </xdr:from>
    <xdr:to>
      <xdr:col>14</xdr:col>
      <xdr:colOff>47625</xdr:colOff>
      <xdr:row>4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3143250" y="9525"/>
          <a:ext cx="1743075" cy="762000"/>
        </a:xfrm>
        <a:prstGeom prst="wedgeRoundRectCallout">
          <a:avLst>
            <a:gd name="adj1" fmla="val -38680"/>
            <a:gd name="adj2" fmla="val 103333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P ゴシック"/>
              <a:ea typeface="MS P ゴシック"/>
              <a:cs typeface="MS P ゴシック"/>
            </a:rPr>
            <a:t>ＬＥＤとＰＩＣの結線によってここを変えてください</a:t>
          </a:r>
        </a:p>
      </xdr:txBody>
    </xdr:sp>
    <xdr:clientData/>
  </xdr:twoCellAnchor>
  <xdr:twoCellAnchor>
    <xdr:from>
      <xdr:col>14</xdr:col>
      <xdr:colOff>266700</xdr:colOff>
      <xdr:row>0</xdr:row>
      <xdr:rowOff>47625</xdr:rowOff>
    </xdr:from>
    <xdr:to>
      <xdr:col>18</xdr:col>
      <xdr:colOff>123825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105400" y="47625"/>
          <a:ext cx="1724025" cy="762000"/>
        </a:xfrm>
        <a:prstGeom prst="wedgeRoundRectCallout">
          <a:avLst>
            <a:gd name="adj1" fmla="val 49370"/>
            <a:gd name="adj2" fmla="val 62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P ゴシック"/>
              <a:ea typeface="MS P ゴシック"/>
              <a:cs typeface="MS P ゴシック"/>
            </a:rPr>
            <a:t>ピンク色の部分はこれをテンプレートにして作られています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K42"/>
  <sheetViews>
    <sheetView tabSelected="1" workbookViewId="0" topLeftCell="A4">
      <selection activeCell="G35" sqref="G35"/>
    </sheetView>
  </sheetViews>
  <sheetFormatPr defaultColWidth="9.00390625" defaultRowHeight="12.75"/>
  <cols>
    <col min="1" max="1" width="3.00390625" style="1" bestFit="1" customWidth="1"/>
    <col min="2" max="2" width="8.875" style="2" bestFit="1" customWidth="1"/>
    <col min="3" max="10" width="4.00390625" style="1" customWidth="1"/>
    <col min="11" max="11" width="2.375" style="1" customWidth="1"/>
    <col min="12" max="12" width="8.75390625" style="2" bestFit="1" customWidth="1"/>
    <col min="13" max="13" width="5.875" style="1" bestFit="1" customWidth="1"/>
    <col min="14" max="14" width="2.625" style="1" customWidth="1"/>
    <col min="15" max="15" width="3.875" style="1" customWidth="1"/>
    <col min="16" max="16" width="12.625" style="1" customWidth="1"/>
    <col min="17" max="17" width="3.625" style="1" customWidth="1"/>
    <col min="18" max="18" width="4.375" style="1" customWidth="1"/>
    <col min="19" max="19" width="2.375" style="1" customWidth="1"/>
    <col min="20" max="20" width="26.625" style="1" bestFit="1" customWidth="1"/>
    <col min="21" max="21" width="1.625" style="1" customWidth="1"/>
    <col min="22" max="22" width="22.00390625" style="1" bestFit="1" customWidth="1"/>
    <col min="23" max="23" width="2.125" style="1" customWidth="1"/>
    <col min="24" max="24" width="4.00390625" style="1" bestFit="1" customWidth="1"/>
    <col min="25" max="25" width="3.125" style="1" bestFit="1" customWidth="1"/>
    <col min="26" max="26" width="2.375" style="1" customWidth="1"/>
    <col min="27" max="34" width="4.75390625" style="1" customWidth="1"/>
    <col min="35" max="35" width="5.125" style="1" bestFit="1" customWidth="1"/>
    <col min="36" max="36" width="4.75390625" style="1" bestFit="1" customWidth="1"/>
    <col min="37" max="37" width="3.75390625" style="1" bestFit="1" customWidth="1"/>
    <col min="38" max="16384" width="12.625" style="1" customWidth="1"/>
  </cols>
  <sheetData>
    <row r="6" spans="3:27" ht="12">
      <c r="C6" s="38" t="s">
        <v>0</v>
      </c>
      <c r="D6" s="39"/>
      <c r="E6" s="39"/>
      <c r="F6" s="39"/>
      <c r="G6" s="39"/>
      <c r="H6" s="39"/>
      <c r="I6" s="39"/>
      <c r="J6" s="40"/>
      <c r="T6" s="3" t="s">
        <v>16</v>
      </c>
      <c r="U6" s="4"/>
      <c r="V6" s="4"/>
      <c r="W6" s="4"/>
      <c r="X6" s="4"/>
      <c r="Y6" s="4"/>
      <c r="Z6" s="4"/>
      <c r="AA6" s="4"/>
    </row>
    <row r="7" spans="3:16" ht="12"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7" t="s">
        <v>8</v>
      </c>
      <c r="P7" s="8">
        <f>LOOKUP(1,M9:M41,AI9:AI41)</f>
        <v>179</v>
      </c>
    </row>
    <row r="8" spans="2:34" ht="12">
      <c r="B8" s="9" t="s">
        <v>15</v>
      </c>
      <c r="C8" s="10">
        <v>7</v>
      </c>
      <c r="D8" s="10">
        <v>6</v>
      </c>
      <c r="E8" s="10">
        <v>5</v>
      </c>
      <c r="F8" s="10">
        <v>4</v>
      </c>
      <c r="G8" s="10">
        <v>3</v>
      </c>
      <c r="H8" s="10">
        <v>0</v>
      </c>
      <c r="I8" s="10">
        <v>1</v>
      </c>
      <c r="J8" s="11">
        <v>2</v>
      </c>
      <c r="L8" s="2" t="s">
        <v>17</v>
      </c>
      <c r="M8" s="2" t="s">
        <v>18</v>
      </c>
      <c r="T8" s="1" t="s">
        <v>27</v>
      </c>
      <c r="V8" s="1" t="s">
        <v>28</v>
      </c>
      <c r="AA8" s="1">
        <f aca="true" t="shared" si="0" ref="AA8:AH8">C8</f>
        <v>7</v>
      </c>
      <c r="AB8" s="1">
        <f t="shared" si="0"/>
        <v>6</v>
      </c>
      <c r="AC8" s="1">
        <f t="shared" si="0"/>
        <v>5</v>
      </c>
      <c r="AD8" s="1">
        <f t="shared" si="0"/>
        <v>4</v>
      </c>
      <c r="AE8" s="1">
        <f t="shared" si="0"/>
        <v>3</v>
      </c>
      <c r="AF8" s="1">
        <f t="shared" si="0"/>
        <v>0</v>
      </c>
      <c r="AG8" s="1">
        <f t="shared" si="0"/>
        <v>1</v>
      </c>
      <c r="AH8" s="1">
        <f t="shared" si="0"/>
        <v>2</v>
      </c>
    </row>
    <row r="9" spans="1:37" ht="12">
      <c r="A9" s="41" t="s">
        <v>9</v>
      </c>
      <c r="B9" s="12">
        <v>0</v>
      </c>
      <c r="C9" s="13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/>
      <c r="J9" s="15"/>
      <c r="L9" s="2" t="str">
        <f>RIGHT("0"&amp;DEC2HEX(AI9),2)</f>
        <v>F9</v>
      </c>
      <c r="M9" s="16"/>
      <c r="O9" s="17"/>
      <c r="P9" s="18" t="s">
        <v>1</v>
      </c>
      <c r="Q9" s="17"/>
      <c r="T9" s="31" t="str">
        <f>SUBSTITUTE(SUBSTITUTE($T$6,"@1",B9),"@2",L9)</f>
        <v>const Digit_0 = $F9</v>
      </c>
      <c r="V9" s="31" t="str">
        <f>SUBSTITUTE(SUBSTITUTE($T$6,"@1",B9),"@2",AK9)</f>
        <v>const Digit_0 = $06</v>
      </c>
      <c r="X9" s="1" t="s">
        <v>19</v>
      </c>
      <c r="Y9" s="1">
        <f>+C8</f>
        <v>7</v>
      </c>
      <c r="AA9" s="1">
        <f aca="true" t="shared" si="1" ref="AA9:AA41">IF(C9=1,2^AA$8,0)</f>
        <v>128</v>
      </c>
      <c r="AB9" s="1">
        <f aca="true" t="shared" si="2" ref="AB9:AB41">IF(D9=1,2^AB$8,0)</f>
        <v>64</v>
      </c>
      <c r="AC9" s="1">
        <f aca="true" t="shared" si="3" ref="AC9:AC41">IF(E9=1,2^AC$8,0)</f>
        <v>32</v>
      </c>
      <c r="AD9" s="1">
        <f aca="true" t="shared" si="4" ref="AD9:AD41">IF(F9=1,2^AD$8,0)</f>
        <v>16</v>
      </c>
      <c r="AE9" s="1">
        <f aca="true" t="shared" si="5" ref="AE9:AE41">IF(G9=1,2^AE$8,0)</f>
        <v>8</v>
      </c>
      <c r="AF9" s="1">
        <f aca="true" t="shared" si="6" ref="AF9:AF41">IF(H9=1,2^AF$8,0)</f>
        <v>1</v>
      </c>
      <c r="AG9" s="1">
        <f aca="true" t="shared" si="7" ref="AG9:AG41">IF(I9=1,2^AG$8,0)</f>
        <v>0</v>
      </c>
      <c r="AH9" s="1">
        <f aca="true" t="shared" si="8" ref="AH9:AH41">IF(J9=1,2^AH$8,0)</f>
        <v>0</v>
      </c>
      <c r="AI9" s="1">
        <f>SUM(AA9:AH9)</f>
        <v>249</v>
      </c>
      <c r="AJ9" s="1">
        <f>255-AI9</f>
        <v>6</v>
      </c>
      <c r="AK9" s="2" t="str">
        <f>RIGHT("0"&amp;DEC2HEX(AJ9),2)</f>
        <v>06</v>
      </c>
    </row>
    <row r="10" spans="1:37" ht="12">
      <c r="A10" s="42"/>
      <c r="B10" s="19">
        <v>1</v>
      </c>
      <c r="C10" s="20"/>
      <c r="D10" s="21">
        <v>1</v>
      </c>
      <c r="E10" s="21">
        <v>1</v>
      </c>
      <c r="F10" s="21"/>
      <c r="G10" s="21"/>
      <c r="H10" s="21"/>
      <c r="I10" s="21"/>
      <c r="J10" s="22"/>
      <c r="L10" s="2" t="str">
        <f>RIGHT("0"&amp;DEC2HEX(AI10),2)</f>
        <v>60</v>
      </c>
      <c r="M10" s="23"/>
      <c r="O10" s="45" t="s">
        <v>6</v>
      </c>
      <c r="P10" s="17"/>
      <c r="Q10" s="45" t="s">
        <v>2</v>
      </c>
      <c r="T10" s="31" t="str">
        <f aca="true" t="shared" si="9" ref="T10:T41">SUBSTITUTE(SUBSTITUTE($T$6,"@1",B10),"@2",L10)</f>
        <v>const Digit_1 = $60</v>
      </c>
      <c r="V10" s="31" t="str">
        <f aca="true" t="shared" si="10" ref="V10:V41">SUBSTITUTE(SUBSTITUTE($T$6,"@1",B10),"@2",AK10)</f>
        <v>const Digit_1 = $9F</v>
      </c>
      <c r="X10" s="1" t="s">
        <v>20</v>
      </c>
      <c r="Y10" s="1">
        <f>+D8</f>
        <v>6</v>
      </c>
      <c r="AA10" s="1">
        <f t="shared" si="1"/>
        <v>0</v>
      </c>
      <c r="AB10" s="1">
        <f t="shared" si="2"/>
        <v>64</v>
      </c>
      <c r="AC10" s="1">
        <f t="shared" si="3"/>
        <v>32</v>
      </c>
      <c r="AD10" s="1">
        <f t="shared" si="4"/>
        <v>0</v>
      </c>
      <c r="AE10" s="1">
        <f t="shared" si="5"/>
        <v>0</v>
      </c>
      <c r="AF10" s="1">
        <f t="shared" si="6"/>
        <v>0</v>
      </c>
      <c r="AG10" s="1">
        <f t="shared" si="7"/>
        <v>0</v>
      </c>
      <c r="AH10" s="1">
        <f t="shared" si="8"/>
        <v>0</v>
      </c>
      <c r="AI10" s="1">
        <f aca="true" t="shared" si="11" ref="AI10:AI41">SUM(AA10:AH10)</f>
        <v>96</v>
      </c>
      <c r="AJ10" s="1">
        <f aca="true" t="shared" si="12" ref="AJ10:AJ41">255-AI10</f>
        <v>159</v>
      </c>
      <c r="AK10" s="2" t="str">
        <f>RIGHT("0"&amp;DEC2HEX(AJ10),2)</f>
        <v>9F</v>
      </c>
    </row>
    <row r="11" spans="1:37" ht="12">
      <c r="A11" s="42"/>
      <c r="B11" s="19">
        <v>2</v>
      </c>
      <c r="C11" s="20">
        <v>1</v>
      </c>
      <c r="D11" s="21">
        <v>1</v>
      </c>
      <c r="E11" s="24"/>
      <c r="F11" s="21">
        <v>1</v>
      </c>
      <c r="G11" s="21">
        <v>1</v>
      </c>
      <c r="H11" s="24"/>
      <c r="I11" s="21">
        <v>1</v>
      </c>
      <c r="J11" s="25"/>
      <c r="K11" s="2"/>
      <c r="L11" s="2" t="str">
        <f>RIGHT("0"&amp;DEC2HEX(AI11),2)</f>
        <v>DA</v>
      </c>
      <c r="M11" s="23"/>
      <c r="O11" s="46"/>
      <c r="P11" s="17"/>
      <c r="Q11" s="46"/>
      <c r="T11" s="31" t="str">
        <f t="shared" si="9"/>
        <v>const Digit_2 = $DA</v>
      </c>
      <c r="V11" s="31" t="str">
        <f t="shared" si="10"/>
        <v>const Digit_2 = $25</v>
      </c>
      <c r="X11" s="1" t="s">
        <v>21</v>
      </c>
      <c r="Y11" s="1">
        <f>+E8</f>
        <v>5</v>
      </c>
      <c r="AA11" s="1">
        <f t="shared" si="1"/>
        <v>128</v>
      </c>
      <c r="AB11" s="1">
        <f t="shared" si="2"/>
        <v>64</v>
      </c>
      <c r="AC11" s="1">
        <f t="shared" si="3"/>
        <v>0</v>
      </c>
      <c r="AD11" s="1">
        <f t="shared" si="4"/>
        <v>16</v>
      </c>
      <c r="AE11" s="1">
        <f t="shared" si="5"/>
        <v>8</v>
      </c>
      <c r="AF11" s="1">
        <f t="shared" si="6"/>
        <v>0</v>
      </c>
      <c r="AG11" s="1">
        <f t="shared" si="7"/>
        <v>2</v>
      </c>
      <c r="AH11" s="1">
        <f t="shared" si="8"/>
        <v>0</v>
      </c>
      <c r="AI11" s="1">
        <f t="shared" si="11"/>
        <v>218</v>
      </c>
      <c r="AJ11" s="1">
        <f t="shared" si="12"/>
        <v>37</v>
      </c>
      <c r="AK11" s="2" t="str">
        <f>RIGHT("0"&amp;DEC2HEX(AJ11),2)</f>
        <v>25</v>
      </c>
    </row>
    <row r="12" spans="1:37" ht="12">
      <c r="A12" s="42"/>
      <c r="B12" s="19">
        <v>3</v>
      </c>
      <c r="C12" s="20">
        <v>1</v>
      </c>
      <c r="D12" s="21">
        <v>1</v>
      </c>
      <c r="E12" s="21">
        <v>1</v>
      </c>
      <c r="F12" s="21">
        <v>1</v>
      </c>
      <c r="G12" s="24"/>
      <c r="H12" s="24"/>
      <c r="I12" s="21">
        <v>1</v>
      </c>
      <c r="J12" s="25"/>
      <c r="K12" s="2"/>
      <c r="L12" s="2" t="str">
        <f>RIGHT("0"&amp;DEC2HEX(AI12),2)</f>
        <v>F2</v>
      </c>
      <c r="M12" s="23"/>
      <c r="O12" s="47"/>
      <c r="P12" s="17"/>
      <c r="Q12" s="47"/>
      <c r="T12" s="31" t="str">
        <f t="shared" si="9"/>
        <v>const Digit_3 = $F2</v>
      </c>
      <c r="V12" s="31" t="str">
        <f t="shared" si="10"/>
        <v>const Digit_3 = $0D</v>
      </c>
      <c r="X12" s="1" t="s">
        <v>22</v>
      </c>
      <c r="Y12" s="1">
        <f>+F8</f>
        <v>4</v>
      </c>
      <c r="AA12" s="1">
        <f t="shared" si="1"/>
        <v>128</v>
      </c>
      <c r="AB12" s="1">
        <f t="shared" si="2"/>
        <v>64</v>
      </c>
      <c r="AC12" s="1">
        <f t="shared" si="3"/>
        <v>32</v>
      </c>
      <c r="AD12" s="1">
        <f t="shared" si="4"/>
        <v>16</v>
      </c>
      <c r="AE12" s="1">
        <f t="shared" si="5"/>
        <v>0</v>
      </c>
      <c r="AF12" s="1">
        <f t="shared" si="6"/>
        <v>0</v>
      </c>
      <c r="AG12" s="1">
        <f t="shared" si="7"/>
        <v>2</v>
      </c>
      <c r="AH12" s="1">
        <f t="shared" si="8"/>
        <v>0</v>
      </c>
      <c r="AI12" s="1">
        <f t="shared" si="11"/>
        <v>242</v>
      </c>
      <c r="AJ12" s="1">
        <f t="shared" si="12"/>
        <v>13</v>
      </c>
      <c r="AK12" s="2" t="str">
        <f>RIGHT("0"&amp;DEC2HEX(AJ12),2)</f>
        <v>0D</v>
      </c>
    </row>
    <row r="13" spans="1:37" ht="12">
      <c r="A13" s="42"/>
      <c r="B13" s="19">
        <v>4</v>
      </c>
      <c r="C13" s="26"/>
      <c r="D13" s="21">
        <v>1</v>
      </c>
      <c r="E13" s="21">
        <v>1</v>
      </c>
      <c r="F13" s="24"/>
      <c r="G13" s="24"/>
      <c r="H13" s="21">
        <v>1</v>
      </c>
      <c r="I13" s="21">
        <v>1</v>
      </c>
      <c r="J13" s="25"/>
      <c r="K13" s="2"/>
      <c r="L13" s="2" t="str">
        <f>RIGHT("0"&amp;DEC2HEX(AI13),2)</f>
        <v>63</v>
      </c>
      <c r="M13" s="23"/>
      <c r="O13" s="17"/>
      <c r="P13" s="18" t="s">
        <v>23</v>
      </c>
      <c r="Q13" s="17"/>
      <c r="T13" s="31" t="str">
        <f t="shared" si="9"/>
        <v>const Digit_4 = $63</v>
      </c>
      <c r="V13" s="31" t="str">
        <f t="shared" si="10"/>
        <v>const Digit_4 = $9C</v>
      </c>
      <c r="X13" s="1" t="s">
        <v>24</v>
      </c>
      <c r="Y13" s="1">
        <f>+G8</f>
        <v>3</v>
      </c>
      <c r="AA13" s="1">
        <f t="shared" si="1"/>
        <v>0</v>
      </c>
      <c r="AB13" s="1">
        <f t="shared" si="2"/>
        <v>64</v>
      </c>
      <c r="AC13" s="1">
        <f t="shared" si="3"/>
        <v>32</v>
      </c>
      <c r="AD13" s="1">
        <f t="shared" si="4"/>
        <v>0</v>
      </c>
      <c r="AE13" s="1">
        <f t="shared" si="5"/>
        <v>0</v>
      </c>
      <c r="AF13" s="1">
        <f t="shared" si="6"/>
        <v>1</v>
      </c>
      <c r="AG13" s="1">
        <f t="shared" si="7"/>
        <v>2</v>
      </c>
      <c r="AH13" s="1">
        <f t="shared" si="8"/>
        <v>0</v>
      </c>
      <c r="AI13" s="1">
        <f t="shared" si="11"/>
        <v>99</v>
      </c>
      <c r="AJ13" s="1">
        <f t="shared" si="12"/>
        <v>156</v>
      </c>
      <c r="AK13" s="2" t="str">
        <f>RIGHT("0"&amp;DEC2HEX(AJ13),2)</f>
        <v>9C</v>
      </c>
    </row>
    <row r="14" spans="1:37" ht="12">
      <c r="A14" s="42"/>
      <c r="B14" s="19">
        <v>5</v>
      </c>
      <c r="C14" s="20">
        <v>1</v>
      </c>
      <c r="D14" s="21"/>
      <c r="E14" s="21">
        <v>1</v>
      </c>
      <c r="F14" s="21">
        <v>1</v>
      </c>
      <c r="G14" s="21"/>
      <c r="H14" s="21">
        <v>1</v>
      </c>
      <c r="I14" s="21">
        <v>1</v>
      </c>
      <c r="J14" s="25"/>
      <c r="K14" s="2"/>
      <c r="L14" s="2" t="str">
        <f>RIGHT("0"&amp;DEC2HEX(AI14),2)</f>
        <v>B3</v>
      </c>
      <c r="M14" s="23"/>
      <c r="O14" s="45" t="s">
        <v>5</v>
      </c>
      <c r="P14" s="17"/>
      <c r="Q14" s="45" t="s">
        <v>3</v>
      </c>
      <c r="T14" s="31" t="str">
        <f t="shared" si="9"/>
        <v>const Digit_5 = $B3</v>
      </c>
      <c r="V14" s="31" t="str">
        <f t="shared" si="10"/>
        <v>const Digit_5 = $4C</v>
      </c>
      <c r="X14" s="1" t="s">
        <v>25</v>
      </c>
      <c r="Y14" s="1">
        <f>+H8</f>
        <v>0</v>
      </c>
      <c r="AA14" s="1">
        <f t="shared" si="1"/>
        <v>128</v>
      </c>
      <c r="AB14" s="1">
        <f t="shared" si="2"/>
        <v>0</v>
      </c>
      <c r="AC14" s="1">
        <f t="shared" si="3"/>
        <v>32</v>
      </c>
      <c r="AD14" s="1">
        <f t="shared" si="4"/>
        <v>16</v>
      </c>
      <c r="AE14" s="1">
        <f t="shared" si="5"/>
        <v>0</v>
      </c>
      <c r="AF14" s="1">
        <f t="shared" si="6"/>
        <v>1</v>
      </c>
      <c r="AG14" s="1">
        <f t="shared" si="7"/>
        <v>2</v>
      </c>
      <c r="AH14" s="1">
        <f t="shared" si="8"/>
        <v>0</v>
      </c>
      <c r="AI14" s="1">
        <f t="shared" si="11"/>
        <v>179</v>
      </c>
      <c r="AJ14" s="1">
        <f t="shared" si="12"/>
        <v>76</v>
      </c>
      <c r="AK14" s="2" t="str">
        <f>RIGHT("0"&amp;DEC2HEX(AJ14),2)</f>
        <v>4C</v>
      </c>
    </row>
    <row r="15" spans="1:37" ht="12">
      <c r="A15" s="42"/>
      <c r="B15" s="19">
        <v>6</v>
      </c>
      <c r="C15" s="20">
        <v>1</v>
      </c>
      <c r="D15" s="21"/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2"/>
      <c r="K15" s="2"/>
      <c r="L15" s="2" t="str">
        <f>RIGHT("0"&amp;DEC2HEX(AI15),2)</f>
        <v>BB</v>
      </c>
      <c r="M15" s="23"/>
      <c r="O15" s="46"/>
      <c r="P15" s="17"/>
      <c r="Q15" s="46"/>
      <c r="T15" s="31" t="str">
        <f t="shared" si="9"/>
        <v>const Digit_6 = $BB</v>
      </c>
      <c r="V15" s="31" t="str">
        <f t="shared" si="10"/>
        <v>const Digit_6 = $44</v>
      </c>
      <c r="X15" s="1" t="s">
        <v>23</v>
      </c>
      <c r="Y15" s="1">
        <f>+I8</f>
        <v>1</v>
      </c>
      <c r="AA15" s="1">
        <f t="shared" si="1"/>
        <v>128</v>
      </c>
      <c r="AB15" s="1">
        <f t="shared" si="2"/>
        <v>0</v>
      </c>
      <c r="AC15" s="1">
        <f t="shared" si="3"/>
        <v>32</v>
      </c>
      <c r="AD15" s="1">
        <f t="shared" si="4"/>
        <v>16</v>
      </c>
      <c r="AE15" s="1">
        <f t="shared" si="5"/>
        <v>8</v>
      </c>
      <c r="AF15" s="1">
        <f t="shared" si="6"/>
        <v>1</v>
      </c>
      <c r="AG15" s="1">
        <f t="shared" si="7"/>
        <v>2</v>
      </c>
      <c r="AH15" s="1">
        <f t="shared" si="8"/>
        <v>0</v>
      </c>
      <c r="AI15" s="1">
        <f t="shared" si="11"/>
        <v>187</v>
      </c>
      <c r="AJ15" s="1">
        <f t="shared" si="12"/>
        <v>68</v>
      </c>
      <c r="AK15" s="2" t="str">
        <f>RIGHT("0"&amp;DEC2HEX(AJ15),2)</f>
        <v>44</v>
      </c>
    </row>
    <row r="16" spans="1:37" ht="12">
      <c r="A16" s="42"/>
      <c r="B16" s="19">
        <v>7</v>
      </c>
      <c r="C16" s="20">
        <v>1</v>
      </c>
      <c r="D16" s="21">
        <v>1</v>
      </c>
      <c r="E16" s="21">
        <v>1</v>
      </c>
      <c r="F16" s="21"/>
      <c r="G16" s="21"/>
      <c r="H16" s="21"/>
      <c r="I16" s="21"/>
      <c r="J16" s="22"/>
      <c r="K16" s="2"/>
      <c r="L16" s="2" t="str">
        <f>RIGHT("0"&amp;DEC2HEX(AI16),2)</f>
        <v>E0</v>
      </c>
      <c r="M16" s="23"/>
      <c r="O16" s="47"/>
      <c r="P16" s="17"/>
      <c r="Q16" s="47"/>
      <c r="T16" s="31" t="str">
        <f t="shared" si="9"/>
        <v>const Digit_7 = $E0</v>
      </c>
      <c r="V16" s="31" t="str">
        <f t="shared" si="10"/>
        <v>const Digit_7 = $1F</v>
      </c>
      <c r="X16" s="1" t="s">
        <v>26</v>
      </c>
      <c r="Y16" s="1">
        <f>+J8</f>
        <v>2</v>
      </c>
      <c r="AA16" s="1">
        <f t="shared" si="1"/>
        <v>128</v>
      </c>
      <c r="AB16" s="1">
        <f t="shared" si="2"/>
        <v>64</v>
      </c>
      <c r="AC16" s="1">
        <f t="shared" si="3"/>
        <v>32</v>
      </c>
      <c r="AD16" s="1">
        <f t="shared" si="4"/>
        <v>0</v>
      </c>
      <c r="AE16" s="1">
        <f t="shared" si="5"/>
        <v>0</v>
      </c>
      <c r="AF16" s="1">
        <f t="shared" si="6"/>
        <v>0</v>
      </c>
      <c r="AG16" s="1">
        <f t="shared" si="7"/>
        <v>0</v>
      </c>
      <c r="AH16" s="1">
        <f t="shared" si="8"/>
        <v>0</v>
      </c>
      <c r="AI16" s="1">
        <f t="shared" si="11"/>
        <v>224</v>
      </c>
      <c r="AJ16" s="1">
        <f t="shared" si="12"/>
        <v>31</v>
      </c>
      <c r="AK16" s="2" t="str">
        <f>RIGHT("0"&amp;DEC2HEX(AJ16),2)</f>
        <v>1F</v>
      </c>
    </row>
    <row r="17" spans="1:37" ht="12">
      <c r="A17" s="42"/>
      <c r="B17" s="19">
        <v>8</v>
      </c>
      <c r="C17" s="20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2"/>
      <c r="K17" s="2"/>
      <c r="L17" s="2" t="str">
        <f>RIGHT("0"&amp;DEC2HEX(AI17),2)</f>
        <v>FB</v>
      </c>
      <c r="M17" s="23"/>
      <c r="O17" s="17"/>
      <c r="P17" s="18" t="s">
        <v>22</v>
      </c>
      <c r="Q17" s="17"/>
      <c r="R17" s="17"/>
      <c r="T17" s="31" t="str">
        <f t="shared" si="9"/>
        <v>const Digit_8 = $FB</v>
      </c>
      <c r="V17" s="31" t="str">
        <f t="shared" si="10"/>
        <v>const Digit_8 = $04</v>
      </c>
      <c r="AA17" s="1">
        <f t="shared" si="1"/>
        <v>128</v>
      </c>
      <c r="AB17" s="1">
        <f t="shared" si="2"/>
        <v>64</v>
      </c>
      <c r="AC17" s="1">
        <f t="shared" si="3"/>
        <v>32</v>
      </c>
      <c r="AD17" s="1">
        <f t="shared" si="4"/>
        <v>16</v>
      </c>
      <c r="AE17" s="1">
        <f t="shared" si="5"/>
        <v>8</v>
      </c>
      <c r="AF17" s="1">
        <f t="shared" si="6"/>
        <v>1</v>
      </c>
      <c r="AG17" s="1">
        <f t="shared" si="7"/>
        <v>2</v>
      </c>
      <c r="AH17" s="1">
        <f t="shared" si="8"/>
        <v>0</v>
      </c>
      <c r="AI17" s="1">
        <f t="shared" si="11"/>
        <v>251</v>
      </c>
      <c r="AJ17" s="1">
        <f t="shared" si="12"/>
        <v>4</v>
      </c>
      <c r="AK17" s="2" t="str">
        <f>RIGHT("0"&amp;DEC2HEX(AJ17),2)</f>
        <v>04</v>
      </c>
    </row>
    <row r="18" spans="1:37" ht="12">
      <c r="A18" s="42"/>
      <c r="B18" s="19">
        <v>9</v>
      </c>
      <c r="C18" s="20">
        <v>1</v>
      </c>
      <c r="D18" s="21">
        <v>1</v>
      </c>
      <c r="E18" s="21">
        <v>1</v>
      </c>
      <c r="F18" s="21">
        <v>1</v>
      </c>
      <c r="G18" s="21"/>
      <c r="H18" s="21">
        <v>1</v>
      </c>
      <c r="I18" s="21">
        <v>1</v>
      </c>
      <c r="J18" s="22"/>
      <c r="K18" s="2"/>
      <c r="L18" s="2" t="str">
        <f>RIGHT("0"&amp;DEC2HEX(AI18),2)</f>
        <v>F3</v>
      </c>
      <c r="M18" s="23"/>
      <c r="O18" s="17"/>
      <c r="P18" s="17"/>
      <c r="Q18" s="17"/>
      <c r="R18" s="18" t="s">
        <v>8</v>
      </c>
      <c r="T18" s="31" t="str">
        <f t="shared" si="9"/>
        <v>const Digit_9 = $F3</v>
      </c>
      <c r="V18" s="31" t="str">
        <f t="shared" si="10"/>
        <v>const Digit_9 = $0C</v>
      </c>
      <c r="AA18" s="1">
        <f t="shared" si="1"/>
        <v>128</v>
      </c>
      <c r="AB18" s="1">
        <f t="shared" si="2"/>
        <v>64</v>
      </c>
      <c r="AC18" s="1">
        <f t="shared" si="3"/>
        <v>32</v>
      </c>
      <c r="AD18" s="1">
        <f t="shared" si="4"/>
        <v>16</v>
      </c>
      <c r="AE18" s="1">
        <f t="shared" si="5"/>
        <v>0</v>
      </c>
      <c r="AF18" s="1">
        <f t="shared" si="6"/>
        <v>1</v>
      </c>
      <c r="AG18" s="1">
        <f t="shared" si="7"/>
        <v>2</v>
      </c>
      <c r="AH18" s="1">
        <f t="shared" si="8"/>
        <v>0</v>
      </c>
      <c r="AI18" s="1">
        <f t="shared" si="11"/>
        <v>243</v>
      </c>
      <c r="AJ18" s="1">
        <f t="shared" si="12"/>
        <v>12</v>
      </c>
      <c r="AK18" s="2" t="str">
        <f>RIGHT("0"&amp;DEC2HEX(AJ18),2)</f>
        <v>0C</v>
      </c>
    </row>
    <row r="19" spans="1:37" ht="12">
      <c r="A19" s="42"/>
      <c r="B19" s="19" t="s">
        <v>5</v>
      </c>
      <c r="C19" s="20">
        <v>1</v>
      </c>
      <c r="D19" s="21"/>
      <c r="E19" s="21"/>
      <c r="F19" s="21">
        <v>1</v>
      </c>
      <c r="G19" s="21">
        <v>1</v>
      </c>
      <c r="H19" s="21">
        <v>1</v>
      </c>
      <c r="I19" s="21">
        <v>1</v>
      </c>
      <c r="J19" s="22"/>
      <c r="K19" s="2"/>
      <c r="L19" s="2" t="str">
        <f>RIGHT("0"&amp;DEC2HEX(AI19),2)</f>
        <v>9B</v>
      </c>
      <c r="M19" s="23"/>
      <c r="R19" s="17"/>
      <c r="T19" s="31" t="str">
        <f t="shared" si="9"/>
        <v>const Digit_E = $9B</v>
      </c>
      <c r="V19" s="31" t="str">
        <f t="shared" si="10"/>
        <v>const Digit_E = $64</v>
      </c>
      <c r="AA19" s="1">
        <f t="shared" si="1"/>
        <v>128</v>
      </c>
      <c r="AB19" s="1">
        <f t="shared" si="2"/>
        <v>0</v>
      </c>
      <c r="AC19" s="1">
        <f t="shared" si="3"/>
        <v>0</v>
      </c>
      <c r="AD19" s="1">
        <f t="shared" si="4"/>
        <v>16</v>
      </c>
      <c r="AE19" s="1">
        <f t="shared" si="5"/>
        <v>8</v>
      </c>
      <c r="AF19" s="1">
        <f t="shared" si="6"/>
        <v>1</v>
      </c>
      <c r="AG19" s="1">
        <f t="shared" si="7"/>
        <v>2</v>
      </c>
      <c r="AH19" s="1">
        <f t="shared" si="8"/>
        <v>0</v>
      </c>
      <c r="AI19" s="1">
        <f t="shared" si="11"/>
        <v>155</v>
      </c>
      <c r="AJ19" s="1">
        <f t="shared" si="12"/>
        <v>100</v>
      </c>
      <c r="AK19" s="2" t="str">
        <f>RIGHT("0"&amp;DEC2HEX(AJ19),2)</f>
        <v>64</v>
      </c>
    </row>
    <row r="20" spans="1:37" ht="12">
      <c r="A20" s="42"/>
      <c r="B20" s="19" t="s">
        <v>6</v>
      </c>
      <c r="C20" s="20">
        <v>1</v>
      </c>
      <c r="D20" s="21"/>
      <c r="E20" s="21"/>
      <c r="F20" s="21"/>
      <c r="G20" s="21">
        <v>1</v>
      </c>
      <c r="H20" s="21">
        <v>1</v>
      </c>
      <c r="I20" s="21">
        <v>1</v>
      </c>
      <c r="J20" s="22"/>
      <c r="K20" s="2"/>
      <c r="L20" s="2" t="str">
        <f>RIGHT("0"&amp;DEC2HEX(AI20),2)</f>
        <v>8B</v>
      </c>
      <c r="M20" s="23"/>
      <c r="T20" s="31" t="str">
        <f t="shared" si="9"/>
        <v>const Digit_F = $8B</v>
      </c>
      <c r="V20" s="31" t="str">
        <f t="shared" si="10"/>
        <v>const Digit_F = $74</v>
      </c>
      <c r="AA20" s="1">
        <f t="shared" si="1"/>
        <v>128</v>
      </c>
      <c r="AB20" s="1">
        <f t="shared" si="2"/>
        <v>0</v>
      </c>
      <c r="AC20" s="1">
        <f t="shared" si="3"/>
        <v>0</v>
      </c>
      <c r="AD20" s="1">
        <f t="shared" si="4"/>
        <v>0</v>
      </c>
      <c r="AE20" s="1">
        <f t="shared" si="5"/>
        <v>8</v>
      </c>
      <c r="AF20" s="1">
        <f t="shared" si="6"/>
        <v>1</v>
      </c>
      <c r="AG20" s="1">
        <f t="shared" si="7"/>
        <v>2</v>
      </c>
      <c r="AH20" s="1">
        <f t="shared" si="8"/>
        <v>0</v>
      </c>
      <c r="AI20" s="1">
        <f t="shared" si="11"/>
        <v>139</v>
      </c>
      <c r="AJ20" s="1">
        <f t="shared" si="12"/>
        <v>116</v>
      </c>
      <c r="AK20" s="2" t="str">
        <f>RIGHT("0"&amp;DEC2HEX(AJ20),2)</f>
        <v>74</v>
      </c>
    </row>
    <row r="21" spans="1:37" ht="12">
      <c r="A21" s="42"/>
      <c r="B21" s="19" t="s">
        <v>10</v>
      </c>
      <c r="C21" s="20"/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/>
      <c r="J21" s="22"/>
      <c r="K21" s="2"/>
      <c r="L21" s="2" t="str">
        <f>RIGHT("0"&amp;DEC2HEX(AI21),2)</f>
        <v>79</v>
      </c>
      <c r="M21" s="23"/>
      <c r="T21" s="31" t="str">
        <f t="shared" si="9"/>
        <v>const Digit_U = $79</v>
      </c>
      <c r="V21" s="31" t="str">
        <f t="shared" si="10"/>
        <v>const Digit_U = $86</v>
      </c>
      <c r="AA21" s="1">
        <f t="shared" si="1"/>
        <v>0</v>
      </c>
      <c r="AB21" s="1">
        <f t="shared" si="2"/>
        <v>64</v>
      </c>
      <c r="AC21" s="1">
        <f t="shared" si="3"/>
        <v>32</v>
      </c>
      <c r="AD21" s="1">
        <f t="shared" si="4"/>
        <v>16</v>
      </c>
      <c r="AE21" s="1">
        <f t="shared" si="5"/>
        <v>8</v>
      </c>
      <c r="AF21" s="1">
        <f t="shared" si="6"/>
        <v>1</v>
      </c>
      <c r="AG21" s="1">
        <f t="shared" si="7"/>
        <v>0</v>
      </c>
      <c r="AH21" s="1">
        <f t="shared" si="8"/>
        <v>0</v>
      </c>
      <c r="AI21" s="1">
        <f t="shared" si="11"/>
        <v>121</v>
      </c>
      <c r="AJ21" s="1">
        <f t="shared" si="12"/>
        <v>134</v>
      </c>
      <c r="AK21" s="2" t="str">
        <f>RIGHT("0"&amp;DEC2HEX(AJ21),2)</f>
        <v>86</v>
      </c>
    </row>
    <row r="22" spans="1:37" ht="12">
      <c r="A22" s="42"/>
      <c r="B22" s="19" t="s">
        <v>11</v>
      </c>
      <c r="C22" s="20"/>
      <c r="D22" s="21"/>
      <c r="E22" s="21"/>
      <c r="F22" s="21">
        <v>1</v>
      </c>
      <c r="G22" s="21">
        <v>1</v>
      </c>
      <c r="H22" s="21">
        <v>1</v>
      </c>
      <c r="I22" s="21"/>
      <c r="J22" s="22"/>
      <c r="K22" s="2"/>
      <c r="L22" s="2" t="str">
        <f>RIGHT("0"&amp;DEC2HEX(AI22),2)</f>
        <v>19</v>
      </c>
      <c r="M22" s="23"/>
      <c r="T22" s="31" t="str">
        <f t="shared" si="9"/>
        <v>const Digit_L = $19</v>
      </c>
      <c r="V22" s="31" t="str">
        <f t="shared" si="10"/>
        <v>const Digit_L = $E6</v>
      </c>
      <c r="AA22" s="1">
        <f t="shared" si="1"/>
        <v>0</v>
      </c>
      <c r="AB22" s="1">
        <f t="shared" si="2"/>
        <v>0</v>
      </c>
      <c r="AC22" s="1">
        <f t="shared" si="3"/>
        <v>0</v>
      </c>
      <c r="AD22" s="1">
        <f t="shared" si="4"/>
        <v>16</v>
      </c>
      <c r="AE22" s="1">
        <f t="shared" si="5"/>
        <v>8</v>
      </c>
      <c r="AF22" s="1">
        <f t="shared" si="6"/>
        <v>1</v>
      </c>
      <c r="AG22" s="1">
        <f t="shared" si="7"/>
        <v>0</v>
      </c>
      <c r="AH22" s="1">
        <f t="shared" si="8"/>
        <v>0</v>
      </c>
      <c r="AI22" s="1">
        <f t="shared" si="11"/>
        <v>25</v>
      </c>
      <c r="AJ22" s="1">
        <f t="shared" si="12"/>
        <v>230</v>
      </c>
      <c r="AK22" s="2" t="str">
        <f>RIGHT("0"&amp;DEC2HEX(AJ22),2)</f>
        <v>E6</v>
      </c>
    </row>
    <row r="23" spans="1:37" ht="12">
      <c r="A23" s="42"/>
      <c r="B23" s="19" t="s">
        <v>3</v>
      </c>
      <c r="C23" s="20">
        <v>1</v>
      </c>
      <c r="D23" s="21"/>
      <c r="E23" s="21"/>
      <c r="F23" s="21">
        <v>1</v>
      </c>
      <c r="G23" s="21">
        <v>1</v>
      </c>
      <c r="H23" s="21">
        <v>1</v>
      </c>
      <c r="I23" s="21"/>
      <c r="J23" s="22"/>
      <c r="K23" s="2"/>
      <c r="L23" s="2" t="str">
        <f>RIGHT("0"&amp;DEC2HEX(AI23),2)</f>
        <v>99</v>
      </c>
      <c r="M23" s="23"/>
      <c r="T23" s="31" t="str">
        <f t="shared" si="9"/>
        <v>const Digit_C = $99</v>
      </c>
      <c r="V23" s="31" t="str">
        <f t="shared" si="10"/>
        <v>const Digit_C = $66</v>
      </c>
      <c r="AA23" s="1">
        <f t="shared" si="1"/>
        <v>128</v>
      </c>
      <c r="AB23" s="1">
        <f t="shared" si="2"/>
        <v>0</v>
      </c>
      <c r="AC23" s="1">
        <f t="shared" si="3"/>
        <v>0</v>
      </c>
      <c r="AD23" s="1">
        <f t="shared" si="4"/>
        <v>16</v>
      </c>
      <c r="AE23" s="1">
        <f t="shared" si="5"/>
        <v>8</v>
      </c>
      <c r="AF23" s="1">
        <f t="shared" si="6"/>
        <v>1</v>
      </c>
      <c r="AG23" s="1">
        <f t="shared" si="7"/>
        <v>0</v>
      </c>
      <c r="AH23" s="1">
        <f t="shared" si="8"/>
        <v>0</v>
      </c>
      <c r="AI23" s="1">
        <f t="shared" si="11"/>
        <v>153</v>
      </c>
      <c r="AJ23" s="1">
        <f t="shared" si="12"/>
        <v>102</v>
      </c>
      <c r="AK23" s="2" t="str">
        <f>RIGHT("0"&amp;DEC2HEX(AJ23),2)</f>
        <v>66</v>
      </c>
    </row>
    <row r="24" spans="1:37" ht="12">
      <c r="A24" s="42"/>
      <c r="B24" s="19" t="s">
        <v>12</v>
      </c>
      <c r="C24" s="20">
        <v>1</v>
      </c>
      <c r="D24" s="21">
        <v>1</v>
      </c>
      <c r="E24" s="21"/>
      <c r="F24" s="21"/>
      <c r="G24" s="21">
        <v>1</v>
      </c>
      <c r="H24" s="21">
        <v>1</v>
      </c>
      <c r="I24" s="21">
        <v>1</v>
      </c>
      <c r="J24" s="22"/>
      <c r="K24" s="2"/>
      <c r="L24" s="2" t="str">
        <f>RIGHT("0"&amp;DEC2HEX(AI24),2)</f>
        <v>CB</v>
      </c>
      <c r="M24" s="23"/>
      <c r="T24" s="31" t="str">
        <f t="shared" si="9"/>
        <v>const Digit_P = $CB</v>
      </c>
      <c r="V24" s="31" t="str">
        <f t="shared" si="10"/>
        <v>const Digit_P = $34</v>
      </c>
      <c r="AA24" s="1">
        <f t="shared" si="1"/>
        <v>128</v>
      </c>
      <c r="AB24" s="1">
        <f t="shared" si="2"/>
        <v>64</v>
      </c>
      <c r="AC24" s="1">
        <f t="shared" si="3"/>
        <v>0</v>
      </c>
      <c r="AD24" s="1">
        <f t="shared" si="4"/>
        <v>0</v>
      </c>
      <c r="AE24" s="1">
        <f t="shared" si="5"/>
        <v>8</v>
      </c>
      <c r="AF24" s="1">
        <f t="shared" si="6"/>
        <v>1</v>
      </c>
      <c r="AG24" s="1">
        <f t="shared" si="7"/>
        <v>2</v>
      </c>
      <c r="AH24" s="1">
        <f t="shared" si="8"/>
        <v>0</v>
      </c>
      <c r="AI24" s="1">
        <f t="shared" si="11"/>
        <v>203</v>
      </c>
      <c r="AJ24" s="1">
        <f t="shared" si="12"/>
        <v>52</v>
      </c>
      <c r="AK24" s="2" t="str">
        <f>RIGHT("0"&amp;DEC2HEX(AJ24),2)</f>
        <v>34</v>
      </c>
    </row>
    <row r="25" spans="1:37" ht="12">
      <c r="A25" s="42"/>
      <c r="B25" s="19" t="s">
        <v>13</v>
      </c>
      <c r="C25" s="20"/>
      <c r="D25" s="21">
        <v>1</v>
      </c>
      <c r="E25" s="21">
        <v>1</v>
      </c>
      <c r="F25" s="21">
        <v>1</v>
      </c>
      <c r="G25" s="21"/>
      <c r="H25" s="21">
        <v>1</v>
      </c>
      <c r="I25" s="21">
        <v>1</v>
      </c>
      <c r="J25" s="22"/>
      <c r="K25" s="2"/>
      <c r="L25" s="2" t="str">
        <f>RIGHT("0"&amp;DEC2HEX(AI25),2)</f>
        <v>73</v>
      </c>
      <c r="M25" s="23"/>
      <c r="T25" s="31" t="str">
        <f t="shared" si="9"/>
        <v>const Digit_Y = $73</v>
      </c>
      <c r="V25" s="31" t="str">
        <f t="shared" si="10"/>
        <v>const Digit_Y = $8C</v>
      </c>
      <c r="AA25" s="1">
        <f t="shared" si="1"/>
        <v>0</v>
      </c>
      <c r="AB25" s="1">
        <f t="shared" si="2"/>
        <v>64</v>
      </c>
      <c r="AC25" s="1">
        <f t="shared" si="3"/>
        <v>32</v>
      </c>
      <c r="AD25" s="1">
        <f t="shared" si="4"/>
        <v>16</v>
      </c>
      <c r="AE25" s="1">
        <f t="shared" si="5"/>
        <v>0</v>
      </c>
      <c r="AF25" s="1">
        <f t="shared" si="6"/>
        <v>1</v>
      </c>
      <c r="AG25" s="1">
        <f t="shared" si="7"/>
        <v>2</v>
      </c>
      <c r="AH25" s="1">
        <f t="shared" si="8"/>
        <v>0</v>
      </c>
      <c r="AI25" s="1">
        <f t="shared" si="11"/>
        <v>115</v>
      </c>
      <c r="AJ25" s="1">
        <f t="shared" si="12"/>
        <v>140</v>
      </c>
      <c r="AK25" s="2" t="str">
        <f>RIGHT("0"&amp;DEC2HEX(AJ25),2)</f>
        <v>8C</v>
      </c>
    </row>
    <row r="26" spans="1:37" ht="12">
      <c r="A26" s="42"/>
      <c r="B26" s="19" t="s">
        <v>1</v>
      </c>
      <c r="C26" s="20">
        <v>1</v>
      </c>
      <c r="D26" s="21">
        <v>1</v>
      </c>
      <c r="E26" s="21">
        <v>1</v>
      </c>
      <c r="F26" s="21"/>
      <c r="G26" s="21">
        <v>1</v>
      </c>
      <c r="H26" s="21">
        <v>1</v>
      </c>
      <c r="I26" s="21">
        <v>1</v>
      </c>
      <c r="J26" s="22"/>
      <c r="K26" s="2"/>
      <c r="L26" s="2" t="str">
        <f>RIGHT("0"&amp;DEC2HEX(AI26),2)</f>
        <v>EB</v>
      </c>
      <c r="M26" s="23"/>
      <c r="T26" s="31" t="str">
        <f t="shared" si="9"/>
        <v>const Digit_A = $EB</v>
      </c>
      <c r="V26" s="31" t="str">
        <f t="shared" si="10"/>
        <v>const Digit_A = $14</v>
      </c>
      <c r="AA26" s="1">
        <f t="shared" si="1"/>
        <v>128</v>
      </c>
      <c r="AB26" s="1">
        <f t="shared" si="2"/>
        <v>64</v>
      </c>
      <c r="AC26" s="1">
        <f t="shared" si="3"/>
        <v>32</v>
      </c>
      <c r="AD26" s="1">
        <f t="shared" si="4"/>
        <v>0</v>
      </c>
      <c r="AE26" s="1">
        <f t="shared" si="5"/>
        <v>8</v>
      </c>
      <c r="AF26" s="1">
        <f t="shared" si="6"/>
        <v>1</v>
      </c>
      <c r="AG26" s="1">
        <f t="shared" si="7"/>
        <v>2</v>
      </c>
      <c r="AH26" s="1">
        <f t="shared" si="8"/>
        <v>0</v>
      </c>
      <c r="AI26" s="1">
        <f t="shared" si="11"/>
        <v>235</v>
      </c>
      <c r="AJ26" s="1">
        <f t="shared" si="12"/>
        <v>20</v>
      </c>
      <c r="AK26" s="2" t="str">
        <f>RIGHT("0"&amp;DEC2HEX(AJ26),2)</f>
        <v>14</v>
      </c>
    </row>
    <row r="27" spans="1:37" ht="12">
      <c r="A27" s="42"/>
      <c r="B27" s="19" t="s">
        <v>14</v>
      </c>
      <c r="C27" s="20"/>
      <c r="D27" s="21"/>
      <c r="E27" s="21"/>
      <c r="F27" s="21"/>
      <c r="G27" s="21">
        <v>1</v>
      </c>
      <c r="H27" s="21"/>
      <c r="I27" s="21">
        <v>1</v>
      </c>
      <c r="J27" s="22"/>
      <c r="K27" s="2"/>
      <c r="L27" s="2" t="str">
        <f>RIGHT("0"&amp;DEC2HEX(AI27),2)</f>
        <v>0A</v>
      </c>
      <c r="M27" s="23"/>
      <c r="T27" s="31" t="str">
        <f t="shared" si="9"/>
        <v>const Digit_r = $0A</v>
      </c>
      <c r="V27" s="31" t="str">
        <f t="shared" si="10"/>
        <v>const Digit_r = $F5</v>
      </c>
      <c r="AA27" s="1">
        <f t="shared" si="1"/>
        <v>0</v>
      </c>
      <c r="AB27" s="1">
        <f t="shared" si="2"/>
        <v>0</v>
      </c>
      <c r="AC27" s="1">
        <f t="shared" si="3"/>
        <v>0</v>
      </c>
      <c r="AD27" s="1">
        <f t="shared" si="4"/>
        <v>0</v>
      </c>
      <c r="AE27" s="1">
        <f t="shared" si="5"/>
        <v>8</v>
      </c>
      <c r="AF27" s="1">
        <f t="shared" si="6"/>
        <v>0</v>
      </c>
      <c r="AG27" s="1">
        <f t="shared" si="7"/>
        <v>2</v>
      </c>
      <c r="AH27" s="1">
        <f t="shared" si="8"/>
        <v>0</v>
      </c>
      <c r="AI27" s="1">
        <f t="shared" si="11"/>
        <v>10</v>
      </c>
      <c r="AJ27" s="1">
        <f t="shared" si="12"/>
        <v>245</v>
      </c>
      <c r="AK27" s="2" t="str">
        <f>RIGHT("0"&amp;DEC2HEX(AJ27),2)</f>
        <v>F5</v>
      </c>
    </row>
    <row r="28" spans="1:37" ht="12">
      <c r="A28" s="42"/>
      <c r="B28" s="19" t="s">
        <v>29</v>
      </c>
      <c r="C28" s="20"/>
      <c r="D28" s="21"/>
      <c r="E28" s="21">
        <v>1</v>
      </c>
      <c r="F28" s="21"/>
      <c r="G28" s="21">
        <v>1</v>
      </c>
      <c r="H28" s="21"/>
      <c r="I28" s="21">
        <v>1</v>
      </c>
      <c r="J28" s="22"/>
      <c r="K28" s="2"/>
      <c r="L28" s="2" t="str">
        <f>RIGHT("0"&amp;DEC2HEX(AI28),2)</f>
        <v>2A</v>
      </c>
      <c r="M28" s="23"/>
      <c r="T28" s="31" t="str">
        <f t="shared" si="9"/>
        <v>const Digit_n = $2A</v>
      </c>
      <c r="V28" s="31" t="str">
        <f t="shared" si="10"/>
        <v>const Digit_n = $D5</v>
      </c>
      <c r="AA28" s="1">
        <f t="shared" si="1"/>
        <v>0</v>
      </c>
      <c r="AB28" s="1">
        <f t="shared" si="2"/>
        <v>0</v>
      </c>
      <c r="AC28" s="1">
        <f t="shared" si="3"/>
        <v>32</v>
      </c>
      <c r="AD28" s="1">
        <f t="shared" si="4"/>
        <v>0</v>
      </c>
      <c r="AE28" s="1">
        <f t="shared" si="5"/>
        <v>8</v>
      </c>
      <c r="AF28" s="1">
        <f t="shared" si="6"/>
        <v>0</v>
      </c>
      <c r="AG28" s="1">
        <f t="shared" si="7"/>
        <v>2</v>
      </c>
      <c r="AH28" s="1">
        <f t="shared" si="8"/>
        <v>0</v>
      </c>
      <c r="AI28" s="1">
        <f t="shared" si="11"/>
        <v>42</v>
      </c>
      <c r="AJ28" s="1">
        <f t="shared" si="12"/>
        <v>213</v>
      </c>
      <c r="AK28" s="2" t="str">
        <f>RIGHT("0"&amp;DEC2HEX(AJ28),2)</f>
        <v>D5</v>
      </c>
    </row>
    <row r="29" spans="1:37" ht="12">
      <c r="A29" s="42"/>
      <c r="B29" s="19" t="s">
        <v>30</v>
      </c>
      <c r="C29" s="20"/>
      <c r="D29" s="21">
        <v>1</v>
      </c>
      <c r="E29" s="21">
        <v>1</v>
      </c>
      <c r="F29" s="21">
        <v>1</v>
      </c>
      <c r="G29" s="21">
        <v>1</v>
      </c>
      <c r="H29" s="21"/>
      <c r="I29" s="21">
        <v>1</v>
      </c>
      <c r="J29" s="22"/>
      <c r="K29" s="2"/>
      <c r="L29" s="2" t="str">
        <f>RIGHT("0"&amp;DEC2HEX(AI29),2)</f>
        <v>7A</v>
      </c>
      <c r="M29" s="23"/>
      <c r="T29" s="31" t="str">
        <f t="shared" si="9"/>
        <v>const Digit_d = $7A</v>
      </c>
      <c r="V29" s="31" t="str">
        <f t="shared" si="10"/>
        <v>const Digit_d = $85</v>
      </c>
      <c r="AA29" s="1">
        <f t="shared" si="1"/>
        <v>0</v>
      </c>
      <c r="AB29" s="1">
        <f t="shared" si="2"/>
        <v>64</v>
      </c>
      <c r="AC29" s="1">
        <f t="shared" si="3"/>
        <v>32</v>
      </c>
      <c r="AD29" s="1">
        <f t="shared" si="4"/>
        <v>16</v>
      </c>
      <c r="AE29" s="1">
        <f t="shared" si="5"/>
        <v>8</v>
      </c>
      <c r="AF29" s="1">
        <f t="shared" si="6"/>
        <v>0</v>
      </c>
      <c r="AG29" s="1">
        <f t="shared" si="7"/>
        <v>2</v>
      </c>
      <c r="AH29" s="1">
        <f t="shared" si="8"/>
        <v>0</v>
      </c>
      <c r="AI29" s="1">
        <f t="shared" si="11"/>
        <v>122</v>
      </c>
      <c r="AJ29" s="1">
        <f t="shared" si="12"/>
        <v>133</v>
      </c>
      <c r="AK29" s="2" t="str">
        <f>RIGHT("0"&amp;DEC2HEX(AJ29),2)</f>
        <v>85</v>
      </c>
    </row>
    <row r="30" spans="1:37" ht="12">
      <c r="A30" s="42"/>
      <c r="B30" s="32" t="s">
        <v>32</v>
      </c>
      <c r="C30" s="20"/>
      <c r="D30" s="21"/>
      <c r="E30" s="21"/>
      <c r="F30" s="21">
        <v>1</v>
      </c>
      <c r="G30" s="21">
        <v>1</v>
      </c>
      <c r="H30" s="21">
        <v>1</v>
      </c>
      <c r="I30" s="21">
        <v>1</v>
      </c>
      <c r="J30" s="22"/>
      <c r="K30" s="2"/>
      <c r="L30" s="2" t="str">
        <f>RIGHT("0"&amp;DEC2HEX(AI30),2)</f>
        <v>1B</v>
      </c>
      <c r="M30" s="23"/>
      <c r="T30" s="31" t="str">
        <f t="shared" si="9"/>
        <v>const Digit_t = $1B</v>
      </c>
      <c r="V30" s="31" t="str">
        <f t="shared" si="10"/>
        <v>const Digit_t = $E4</v>
      </c>
      <c r="AA30" s="1">
        <f t="shared" si="1"/>
        <v>0</v>
      </c>
      <c r="AB30" s="1">
        <f t="shared" si="2"/>
        <v>0</v>
      </c>
      <c r="AC30" s="1">
        <f t="shared" si="3"/>
        <v>0</v>
      </c>
      <c r="AD30" s="1">
        <f t="shared" si="4"/>
        <v>16</v>
      </c>
      <c r="AE30" s="1">
        <f t="shared" si="5"/>
        <v>8</v>
      </c>
      <c r="AF30" s="1">
        <f t="shared" si="6"/>
        <v>1</v>
      </c>
      <c r="AG30" s="1">
        <f t="shared" si="7"/>
        <v>2</v>
      </c>
      <c r="AH30" s="1">
        <f t="shared" si="8"/>
        <v>0</v>
      </c>
      <c r="AI30" s="1">
        <f t="shared" si="11"/>
        <v>27</v>
      </c>
      <c r="AJ30" s="1">
        <f t="shared" si="12"/>
        <v>228</v>
      </c>
      <c r="AK30" s="2" t="str">
        <f>RIGHT("0"&amp;DEC2HEX(AJ30),2)</f>
        <v>E4</v>
      </c>
    </row>
    <row r="31" spans="1:37" ht="12">
      <c r="A31" s="42"/>
      <c r="B31" s="19" t="s">
        <v>33</v>
      </c>
      <c r="C31" s="20"/>
      <c r="D31" s="21"/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2"/>
      <c r="K31" s="2"/>
      <c r="L31" s="2" t="str">
        <f>RIGHT("0"&amp;DEC2HEX(AI31),2)</f>
        <v>3B</v>
      </c>
      <c r="M31" s="23"/>
      <c r="T31" s="31" t="str">
        <f t="shared" si="9"/>
        <v>const Digit_b = $3B</v>
      </c>
      <c r="V31" s="31" t="str">
        <f t="shared" si="10"/>
        <v>const Digit_b = $C4</v>
      </c>
      <c r="AA31" s="1">
        <f t="shared" si="1"/>
        <v>0</v>
      </c>
      <c r="AB31" s="1">
        <f t="shared" si="2"/>
        <v>0</v>
      </c>
      <c r="AC31" s="1">
        <f t="shared" si="3"/>
        <v>32</v>
      </c>
      <c r="AD31" s="1">
        <f t="shared" si="4"/>
        <v>16</v>
      </c>
      <c r="AE31" s="1">
        <f t="shared" si="5"/>
        <v>8</v>
      </c>
      <c r="AF31" s="1">
        <f t="shared" si="6"/>
        <v>1</v>
      </c>
      <c r="AG31" s="1">
        <f t="shared" si="7"/>
        <v>2</v>
      </c>
      <c r="AH31" s="1">
        <f t="shared" si="8"/>
        <v>0</v>
      </c>
      <c r="AI31" s="1">
        <f t="shared" si="11"/>
        <v>59</v>
      </c>
      <c r="AJ31" s="1">
        <f t="shared" si="12"/>
        <v>196</v>
      </c>
      <c r="AK31" s="2" t="str">
        <f>RIGHT("0"&amp;DEC2HEX(AJ31),2)</f>
        <v>C4</v>
      </c>
    </row>
    <row r="32" spans="1:37" ht="12">
      <c r="A32" s="43"/>
      <c r="B32" s="19" t="s">
        <v>34</v>
      </c>
      <c r="C32" s="20"/>
      <c r="D32" s="21"/>
      <c r="E32" s="21"/>
      <c r="F32" s="21"/>
      <c r="G32" s="21">
        <v>1</v>
      </c>
      <c r="H32" s="21">
        <v>1</v>
      </c>
      <c r="I32" s="21"/>
      <c r="J32" s="22"/>
      <c r="K32" s="2"/>
      <c r="L32" s="2" t="str">
        <f>RIGHT("0"&amp;DEC2HEX(AI32),2)</f>
        <v>09</v>
      </c>
      <c r="M32" s="23"/>
      <c r="T32" s="31" t="str">
        <f t="shared" si="9"/>
        <v>const Digit_l = $09</v>
      </c>
      <c r="V32" s="31" t="str">
        <f t="shared" si="10"/>
        <v>const Digit_l = $F6</v>
      </c>
      <c r="AA32" s="1">
        <f aca="true" t="shared" si="13" ref="AA32:AH34">IF(C32=1,2^AA$8,0)</f>
        <v>0</v>
      </c>
      <c r="AB32" s="1">
        <f t="shared" si="13"/>
        <v>0</v>
      </c>
      <c r="AC32" s="1">
        <f t="shared" si="13"/>
        <v>0</v>
      </c>
      <c r="AD32" s="1">
        <f t="shared" si="13"/>
        <v>0</v>
      </c>
      <c r="AE32" s="1">
        <f t="shared" si="13"/>
        <v>8</v>
      </c>
      <c r="AF32" s="1">
        <f t="shared" si="13"/>
        <v>1</v>
      </c>
      <c r="AG32" s="1">
        <f t="shared" si="13"/>
        <v>0</v>
      </c>
      <c r="AH32" s="1">
        <f t="shared" si="13"/>
        <v>0</v>
      </c>
      <c r="AI32" s="1">
        <f aca="true" t="shared" si="14" ref="AI32:AI40">SUM(AA32:AH32)</f>
        <v>9</v>
      </c>
      <c r="AJ32" s="1">
        <f t="shared" si="12"/>
        <v>246</v>
      </c>
      <c r="AK32" s="2" t="str">
        <f>RIGHT("0"&amp;DEC2HEX(AJ32),2)</f>
        <v>F6</v>
      </c>
    </row>
    <row r="33" spans="1:37" ht="12">
      <c r="A33" s="43"/>
      <c r="B33" s="19" t="s">
        <v>35</v>
      </c>
      <c r="C33" s="20"/>
      <c r="D33" s="21"/>
      <c r="E33" s="21"/>
      <c r="F33" s="21"/>
      <c r="G33" s="21"/>
      <c r="H33" s="21"/>
      <c r="I33" s="21"/>
      <c r="J33" s="22"/>
      <c r="K33" s="2"/>
      <c r="L33" s="2" t="str">
        <f>RIGHT("0"&amp;DEC2HEX(AI33),2)</f>
        <v>00</v>
      </c>
      <c r="M33" s="23"/>
      <c r="T33" s="31" t="str">
        <f t="shared" si="9"/>
        <v>const Digit_N = $00</v>
      </c>
      <c r="V33" s="31" t="str">
        <f t="shared" si="10"/>
        <v>const Digit_N = $FF</v>
      </c>
      <c r="AA33" s="1">
        <f t="shared" si="13"/>
        <v>0</v>
      </c>
      <c r="AB33" s="1">
        <f t="shared" si="13"/>
        <v>0</v>
      </c>
      <c r="AC33" s="1">
        <f t="shared" si="13"/>
        <v>0</v>
      </c>
      <c r="AD33" s="1">
        <f t="shared" si="13"/>
        <v>0</v>
      </c>
      <c r="AE33" s="1">
        <f t="shared" si="13"/>
        <v>0</v>
      </c>
      <c r="AF33" s="1">
        <f t="shared" si="13"/>
        <v>0</v>
      </c>
      <c r="AG33" s="1">
        <f t="shared" si="13"/>
        <v>0</v>
      </c>
      <c r="AH33" s="1">
        <f t="shared" si="13"/>
        <v>0</v>
      </c>
      <c r="AI33" s="1">
        <f t="shared" si="14"/>
        <v>0</v>
      </c>
      <c r="AJ33" s="1">
        <f t="shared" si="12"/>
        <v>255</v>
      </c>
      <c r="AK33" s="2" t="str">
        <f>RIGHT("0"&amp;DEC2HEX(AJ33),2)</f>
        <v>FF</v>
      </c>
    </row>
    <row r="34" spans="1:37" ht="12">
      <c r="A34" s="43"/>
      <c r="B34" s="19" t="s">
        <v>36</v>
      </c>
      <c r="C34" s="20"/>
      <c r="D34" s="21"/>
      <c r="E34" s="21">
        <v>1</v>
      </c>
      <c r="F34" s="21">
        <v>1</v>
      </c>
      <c r="G34" s="21">
        <v>1</v>
      </c>
      <c r="H34" s="21"/>
      <c r="I34" s="21">
        <v>1</v>
      </c>
      <c r="J34" s="22"/>
      <c r="K34" s="2"/>
      <c r="L34" s="2" t="str">
        <f>RIGHT("0"&amp;DEC2HEX(AI34),2)</f>
        <v>3A</v>
      </c>
      <c r="M34" s="23"/>
      <c r="T34" s="31" t="str">
        <f t="shared" si="9"/>
        <v>const Digit_o = $3A</v>
      </c>
      <c r="V34" s="31" t="str">
        <f t="shared" si="10"/>
        <v>const Digit_o = $C5</v>
      </c>
      <c r="AA34" s="1">
        <f t="shared" si="13"/>
        <v>0</v>
      </c>
      <c r="AB34" s="1">
        <f t="shared" si="13"/>
        <v>0</v>
      </c>
      <c r="AC34" s="1">
        <f t="shared" si="13"/>
        <v>32</v>
      </c>
      <c r="AD34" s="1">
        <f t="shared" si="13"/>
        <v>16</v>
      </c>
      <c r="AE34" s="1">
        <f t="shared" si="13"/>
        <v>8</v>
      </c>
      <c r="AF34" s="1">
        <f t="shared" si="13"/>
        <v>0</v>
      </c>
      <c r="AG34" s="1">
        <f t="shared" si="13"/>
        <v>2</v>
      </c>
      <c r="AH34" s="1">
        <f t="shared" si="13"/>
        <v>0</v>
      </c>
      <c r="AI34" s="1">
        <f t="shared" si="14"/>
        <v>58</v>
      </c>
      <c r="AJ34" s="1">
        <f t="shared" si="12"/>
        <v>197</v>
      </c>
      <c r="AK34" s="2" t="str">
        <f>RIGHT("0"&amp;DEC2HEX(AJ34),2)</f>
        <v>C5</v>
      </c>
    </row>
    <row r="35" spans="1:37" ht="12">
      <c r="A35" s="43"/>
      <c r="B35" s="19" t="s">
        <v>37</v>
      </c>
      <c r="C35" s="20">
        <v>1</v>
      </c>
      <c r="D35" s="21"/>
      <c r="E35" s="21">
        <v>1</v>
      </c>
      <c r="F35" s="21">
        <v>1</v>
      </c>
      <c r="G35" s="21"/>
      <c r="H35" s="21">
        <v>1</v>
      </c>
      <c r="I35" s="21">
        <v>1</v>
      </c>
      <c r="J35" s="22"/>
      <c r="K35" s="2"/>
      <c r="L35" s="2" t="str">
        <f>RIGHT("0"&amp;DEC2HEX(AI35),2)</f>
        <v>B3</v>
      </c>
      <c r="M35" s="23">
        <v>1</v>
      </c>
      <c r="T35" s="31" t="str">
        <f t="shared" si="9"/>
        <v>const Digit_S = $B3</v>
      </c>
      <c r="V35" s="31" t="str">
        <f t="shared" si="10"/>
        <v>const Digit_S = $4C</v>
      </c>
      <c r="AA35" s="1">
        <f aca="true" t="shared" si="15" ref="AA35:AH40">IF(C35=1,2^AA$8,0)</f>
        <v>128</v>
      </c>
      <c r="AB35" s="1">
        <f t="shared" si="15"/>
        <v>0</v>
      </c>
      <c r="AC35" s="1">
        <f t="shared" si="15"/>
        <v>32</v>
      </c>
      <c r="AD35" s="1">
        <f t="shared" si="15"/>
        <v>16</v>
      </c>
      <c r="AE35" s="1">
        <f t="shared" si="15"/>
        <v>0</v>
      </c>
      <c r="AF35" s="1">
        <f t="shared" si="15"/>
        <v>1</v>
      </c>
      <c r="AG35" s="1">
        <f t="shared" si="15"/>
        <v>2</v>
      </c>
      <c r="AH35" s="1">
        <f t="shared" si="15"/>
        <v>0</v>
      </c>
      <c r="AI35" s="1">
        <f t="shared" si="14"/>
        <v>179</v>
      </c>
      <c r="AJ35" s="1">
        <f t="shared" si="12"/>
        <v>76</v>
      </c>
      <c r="AK35" s="2" t="str">
        <f>RIGHT("0"&amp;DEC2HEX(AJ35),2)</f>
        <v>4C</v>
      </c>
    </row>
    <row r="36" spans="1:37" ht="12">
      <c r="A36" s="43"/>
      <c r="B36" s="19" t="s">
        <v>38</v>
      </c>
      <c r="C36" s="20"/>
      <c r="D36" s="21"/>
      <c r="E36" s="21"/>
      <c r="F36" s="21">
        <v>1</v>
      </c>
      <c r="G36" s="21"/>
      <c r="H36" s="21"/>
      <c r="I36" s="21"/>
      <c r="J36" s="22"/>
      <c r="K36" s="2"/>
      <c r="L36" s="2" t="str">
        <f>RIGHT("0"&amp;DEC2HEX(AI36),2)</f>
        <v>10</v>
      </c>
      <c r="M36" s="23"/>
      <c r="T36" s="31" t="str">
        <f t="shared" si="9"/>
        <v>const Digit_US = $10</v>
      </c>
      <c r="V36" s="31" t="str">
        <f t="shared" si="10"/>
        <v>const Digit_US = $EF</v>
      </c>
      <c r="AA36" s="1">
        <f t="shared" si="15"/>
        <v>0</v>
      </c>
      <c r="AB36" s="1">
        <f t="shared" si="15"/>
        <v>0</v>
      </c>
      <c r="AC36" s="1">
        <f t="shared" si="15"/>
        <v>0</v>
      </c>
      <c r="AD36" s="1">
        <f t="shared" si="15"/>
        <v>16</v>
      </c>
      <c r="AE36" s="1">
        <f t="shared" si="15"/>
        <v>0</v>
      </c>
      <c r="AF36" s="1">
        <f t="shared" si="15"/>
        <v>0</v>
      </c>
      <c r="AG36" s="1">
        <f t="shared" si="15"/>
        <v>0</v>
      </c>
      <c r="AH36" s="1">
        <f t="shared" si="15"/>
        <v>0</v>
      </c>
      <c r="AI36" s="1">
        <f t="shared" si="14"/>
        <v>16</v>
      </c>
      <c r="AJ36" s="1">
        <f t="shared" si="12"/>
        <v>239</v>
      </c>
      <c r="AK36" s="2" t="str">
        <f>RIGHT("0"&amp;DEC2HEX(AJ36),2)</f>
        <v>EF</v>
      </c>
    </row>
    <row r="37" spans="1:37" ht="12">
      <c r="A37" s="43"/>
      <c r="B37" s="19" t="s">
        <v>39</v>
      </c>
      <c r="C37" s="20"/>
      <c r="D37" s="21"/>
      <c r="E37" s="21"/>
      <c r="F37" s="21"/>
      <c r="G37" s="21"/>
      <c r="H37" s="21"/>
      <c r="I37" s="21">
        <v>1</v>
      </c>
      <c r="J37" s="22"/>
      <c r="K37" s="2"/>
      <c r="L37" s="2" t="str">
        <f>RIGHT("0"&amp;DEC2HEX(AI37),2)</f>
        <v>02</v>
      </c>
      <c r="M37" s="23"/>
      <c r="T37" s="31" t="str">
        <f>SUBSTITUTE(SUBSTITUTE($T$6,"@1",B37),"@2",L37)</f>
        <v>const Digit_MINUS = $02</v>
      </c>
      <c r="V37" s="31" t="str">
        <f t="shared" si="10"/>
        <v>const Digit_MINUS = $FD</v>
      </c>
      <c r="AA37" s="1">
        <f t="shared" si="15"/>
        <v>0</v>
      </c>
      <c r="AB37" s="1">
        <f t="shared" si="15"/>
        <v>0</v>
      </c>
      <c r="AC37" s="1">
        <f t="shared" si="15"/>
        <v>0</v>
      </c>
      <c r="AD37" s="1">
        <f t="shared" si="15"/>
        <v>0</v>
      </c>
      <c r="AE37" s="1">
        <f t="shared" si="15"/>
        <v>0</v>
      </c>
      <c r="AF37" s="1">
        <f t="shared" si="15"/>
        <v>0</v>
      </c>
      <c r="AG37" s="1">
        <f t="shared" si="15"/>
        <v>2</v>
      </c>
      <c r="AH37" s="1">
        <f t="shared" si="15"/>
        <v>0</v>
      </c>
      <c r="AI37" s="1">
        <f t="shared" si="14"/>
        <v>2</v>
      </c>
      <c r="AJ37" s="1">
        <f t="shared" si="12"/>
        <v>253</v>
      </c>
      <c r="AK37" s="2" t="str">
        <f>RIGHT("0"&amp;DEC2HEX(AJ37),2)</f>
        <v>FD</v>
      </c>
    </row>
    <row r="38" spans="1:37" ht="12">
      <c r="A38" s="43"/>
      <c r="B38" s="19" t="s">
        <v>40</v>
      </c>
      <c r="C38" s="20"/>
      <c r="D38" s="21"/>
      <c r="E38" s="21"/>
      <c r="F38" s="21"/>
      <c r="G38" s="21"/>
      <c r="H38" s="21"/>
      <c r="I38" s="21"/>
      <c r="J38" s="22">
        <v>1</v>
      </c>
      <c r="K38" s="2"/>
      <c r="L38" s="2" t="str">
        <f>RIGHT("0"&amp;DEC2HEX(AI38),2)</f>
        <v>04</v>
      </c>
      <c r="M38" s="23"/>
      <c r="T38" s="31" t="str">
        <f>SUBSTITUTE(SUBSTITUTE($T$6,"@1",B38),"@2",L38)</f>
        <v>const Digit_DP = $04</v>
      </c>
      <c r="V38" s="31" t="str">
        <f>SUBSTITUTE(SUBSTITUTE($T$6,"@1",B38),"@2",AK38)</f>
        <v>const Digit_DP = $FB</v>
      </c>
      <c r="AA38" s="1">
        <f t="shared" si="15"/>
        <v>0</v>
      </c>
      <c r="AB38" s="1">
        <f t="shared" si="15"/>
        <v>0</v>
      </c>
      <c r="AC38" s="1">
        <f t="shared" si="15"/>
        <v>0</v>
      </c>
      <c r="AD38" s="1">
        <f t="shared" si="15"/>
        <v>0</v>
      </c>
      <c r="AE38" s="1">
        <f t="shared" si="15"/>
        <v>0</v>
      </c>
      <c r="AF38" s="1">
        <f t="shared" si="15"/>
        <v>0</v>
      </c>
      <c r="AG38" s="1">
        <f t="shared" si="15"/>
        <v>0</v>
      </c>
      <c r="AH38" s="1">
        <f t="shared" si="15"/>
        <v>4</v>
      </c>
      <c r="AI38" s="1">
        <f t="shared" si="14"/>
        <v>4</v>
      </c>
      <c r="AJ38" s="1">
        <f t="shared" si="12"/>
        <v>251</v>
      </c>
      <c r="AK38" s="2" t="str">
        <f>RIGHT("0"&amp;DEC2HEX(AJ38),2)</f>
        <v>FB</v>
      </c>
    </row>
    <row r="39" spans="1:37" ht="12">
      <c r="A39" s="43"/>
      <c r="B39" s="33"/>
      <c r="C39" s="34"/>
      <c r="D39" s="35"/>
      <c r="E39" s="35"/>
      <c r="F39" s="35"/>
      <c r="G39" s="35"/>
      <c r="H39" s="35"/>
      <c r="I39" s="35"/>
      <c r="J39" s="36"/>
      <c r="K39" s="2"/>
      <c r="L39" s="2" t="str">
        <f>RIGHT("0"&amp;DEC2HEX(AI39),2)</f>
        <v>00</v>
      </c>
      <c r="M39" s="23"/>
      <c r="T39" s="31" t="str">
        <f>SUBSTITUTE(SUBSTITUTE($T$6,"@1",B39),"@2",L39)</f>
        <v>const Digit_ = $00</v>
      </c>
      <c r="V39" s="31" t="str">
        <f>SUBSTITUTE(SUBSTITUTE($T$6,"@1",B39),"@2",AK39)</f>
        <v>const Digit_ = $FF</v>
      </c>
      <c r="AA39" s="1">
        <f t="shared" si="15"/>
        <v>0</v>
      </c>
      <c r="AB39" s="1">
        <f t="shared" si="15"/>
        <v>0</v>
      </c>
      <c r="AC39" s="1">
        <f t="shared" si="15"/>
        <v>0</v>
      </c>
      <c r="AD39" s="1">
        <f t="shared" si="15"/>
        <v>0</v>
      </c>
      <c r="AE39" s="1">
        <f t="shared" si="15"/>
        <v>0</v>
      </c>
      <c r="AF39" s="1">
        <f t="shared" si="15"/>
        <v>0</v>
      </c>
      <c r="AG39" s="1">
        <f t="shared" si="15"/>
        <v>0</v>
      </c>
      <c r="AH39" s="1">
        <f t="shared" si="15"/>
        <v>0</v>
      </c>
      <c r="AI39" s="1">
        <f t="shared" si="14"/>
        <v>0</v>
      </c>
      <c r="AJ39" s="1">
        <f t="shared" si="12"/>
        <v>255</v>
      </c>
      <c r="AK39" s="2" t="str">
        <f>RIGHT("0"&amp;DEC2HEX(AJ39),2)</f>
        <v>FF</v>
      </c>
    </row>
    <row r="40" spans="1:37" ht="12">
      <c r="A40" s="43"/>
      <c r="B40" s="33"/>
      <c r="C40" s="34"/>
      <c r="D40" s="35"/>
      <c r="E40" s="35"/>
      <c r="F40" s="35"/>
      <c r="G40" s="35"/>
      <c r="H40" s="35"/>
      <c r="I40" s="35"/>
      <c r="J40" s="36"/>
      <c r="K40" s="2"/>
      <c r="L40" s="2" t="str">
        <f>RIGHT("0"&amp;DEC2HEX(AI40),2)</f>
        <v>00</v>
      </c>
      <c r="M40" s="23"/>
      <c r="T40" s="31" t="str">
        <f>SUBSTITUTE(SUBSTITUTE($T$6,"@1",B40),"@2",L40)</f>
        <v>const Digit_ = $00</v>
      </c>
      <c r="V40" s="31" t="str">
        <f>SUBSTITUTE(SUBSTITUTE($T$6,"@1",B40),"@2",AK40)</f>
        <v>const Digit_ = $FF</v>
      </c>
      <c r="AA40" s="1">
        <f t="shared" si="15"/>
        <v>0</v>
      </c>
      <c r="AB40" s="1">
        <f t="shared" si="15"/>
        <v>0</v>
      </c>
      <c r="AC40" s="1">
        <f t="shared" si="15"/>
        <v>0</v>
      </c>
      <c r="AD40" s="1">
        <f t="shared" si="15"/>
        <v>0</v>
      </c>
      <c r="AE40" s="1">
        <f t="shared" si="15"/>
        <v>0</v>
      </c>
      <c r="AF40" s="1">
        <f t="shared" si="15"/>
        <v>0</v>
      </c>
      <c r="AG40" s="1">
        <f t="shared" si="15"/>
        <v>0</v>
      </c>
      <c r="AH40" s="1">
        <f t="shared" si="15"/>
        <v>0</v>
      </c>
      <c r="AI40" s="1">
        <f t="shared" si="14"/>
        <v>0</v>
      </c>
      <c r="AJ40" s="1">
        <f t="shared" si="12"/>
        <v>255</v>
      </c>
      <c r="AK40" s="2" t="str">
        <f>RIGHT("0"&amp;DEC2HEX(AJ40),2)</f>
        <v>FF</v>
      </c>
    </row>
    <row r="41" spans="1:37" ht="12">
      <c r="A41" s="44"/>
      <c r="B41" s="37"/>
      <c r="C41" s="27"/>
      <c r="D41" s="28"/>
      <c r="E41" s="28"/>
      <c r="F41" s="28"/>
      <c r="G41" s="28"/>
      <c r="H41" s="28"/>
      <c r="I41" s="28"/>
      <c r="J41" s="29"/>
      <c r="K41" s="2"/>
      <c r="L41" s="2" t="str">
        <f>RIGHT("0"&amp;DEC2HEX(AI41),2)</f>
        <v>00</v>
      </c>
      <c r="M41" s="30"/>
      <c r="T41" s="31" t="str">
        <f t="shared" si="9"/>
        <v>const Digit_ = $00</v>
      </c>
      <c r="V41" s="31" t="str">
        <f t="shared" si="10"/>
        <v>const Digit_ = $FF</v>
      </c>
      <c r="AA41" s="1">
        <f t="shared" si="1"/>
        <v>0</v>
      </c>
      <c r="AB41" s="1">
        <f t="shared" si="2"/>
        <v>0</v>
      </c>
      <c r="AC41" s="1">
        <f t="shared" si="3"/>
        <v>0</v>
      </c>
      <c r="AD41" s="1">
        <f t="shared" si="4"/>
        <v>0</v>
      </c>
      <c r="AE41" s="1">
        <f t="shared" si="5"/>
        <v>0</v>
      </c>
      <c r="AF41" s="1">
        <f t="shared" si="6"/>
        <v>0</v>
      </c>
      <c r="AG41" s="1">
        <f t="shared" si="7"/>
        <v>0</v>
      </c>
      <c r="AH41" s="1">
        <f t="shared" si="8"/>
        <v>0</v>
      </c>
      <c r="AI41" s="1">
        <f t="shared" si="11"/>
        <v>0</v>
      </c>
      <c r="AJ41" s="1">
        <f t="shared" si="12"/>
        <v>255</v>
      </c>
      <c r="AK41" s="2" t="str">
        <f>RIGHT("0"&amp;DEC2HEX(AJ41),2)</f>
        <v>FF</v>
      </c>
    </row>
    <row r="42" ht="12">
      <c r="C42" s="1" t="s">
        <v>31</v>
      </c>
    </row>
  </sheetData>
  <mergeCells count="6">
    <mergeCell ref="C6:J6"/>
    <mergeCell ref="A9:A41"/>
    <mergeCell ref="O14:O16"/>
    <mergeCell ref="Q14:Q16"/>
    <mergeCell ref="O10:O12"/>
    <mergeCell ref="Q10:Q12"/>
  </mergeCells>
  <conditionalFormatting sqref="O10:O12">
    <cfRule type="expression" priority="1" dxfId="0" stopIfTrue="1">
      <formula>MOD(INT(P7/2^Y14),2)=1</formula>
    </cfRule>
  </conditionalFormatting>
  <conditionalFormatting sqref="P9">
    <cfRule type="expression" priority="2" dxfId="0" stopIfTrue="1">
      <formula>MOD(INT(P7/2^Y9),2)=1</formula>
    </cfRule>
  </conditionalFormatting>
  <conditionalFormatting sqref="Q10:Q12">
    <cfRule type="expression" priority="3" dxfId="0" stopIfTrue="1">
      <formula>MOD(INT(P7/2^Y10),2)=1</formula>
    </cfRule>
  </conditionalFormatting>
  <conditionalFormatting sqref="P13">
    <cfRule type="expression" priority="4" dxfId="0" stopIfTrue="1">
      <formula>MOD(INT(P7/2^Y15),2)=1</formula>
    </cfRule>
  </conditionalFormatting>
  <conditionalFormatting sqref="Q14:Q16">
    <cfRule type="expression" priority="5" dxfId="0" stopIfTrue="1">
      <formula>MOD(INT(P7/2^Y11),2)=1</formula>
    </cfRule>
  </conditionalFormatting>
  <conditionalFormatting sqref="P17">
    <cfRule type="expression" priority="6" dxfId="0" stopIfTrue="1">
      <formula>MOD(INT(P7/2^Y12),2)=1</formula>
    </cfRule>
  </conditionalFormatting>
  <conditionalFormatting sqref="O14:O16">
    <cfRule type="expression" priority="7" dxfId="0" stopIfTrue="1">
      <formula>MOD(INT(P7/2^Y13),2)=1</formula>
    </cfRule>
  </conditionalFormatting>
  <conditionalFormatting sqref="R18">
    <cfRule type="expression" priority="8" dxfId="0" stopIfTrue="1">
      <formula>MOD(INT(P7/2^Y16),2)=1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iizuka</cp:lastModifiedBy>
  <cp:lastPrinted>1601-01-01T00:01:42Z</cp:lastPrinted>
  <dcterms:created xsi:type="dcterms:W3CDTF">2006-02-22T03:20:35Z</dcterms:created>
  <dcterms:modified xsi:type="dcterms:W3CDTF">2014-01-16T11:08:41Z</dcterms:modified>
  <cp:category/>
  <cp:version/>
  <cp:contentType/>
  <cp:contentStatus/>
  <cp:revision>9</cp:revision>
</cp:coreProperties>
</file>